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事務局\非公開\塩沢　\（重要）社福設立時とその後（塩沢作業用）\2年度事業一式\令和２年度　決算\"/>
    </mc:Choice>
  </mc:AlternateContent>
  <xr:revisionPtr revIDLastSave="0" documentId="8_{4050884D-DA2D-4FE0-ABB0-77509115A32A}" xr6:coauthVersionLast="47" xr6:coauthVersionMax="47" xr10:uidLastSave="{00000000-0000-0000-0000-000000000000}"/>
  <bookViews>
    <workbookView xWindow="-120" yWindow="-120" windowWidth="19440" windowHeight="15000" xr2:uid="{2365AFC4-CF78-483A-99F7-4F537686F6B7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49" i="1"/>
  <c r="G47" i="1"/>
  <c r="G46" i="1"/>
  <c r="F43" i="1"/>
  <c r="E43" i="1"/>
  <c r="G43" i="1" s="1"/>
  <c r="G42" i="1"/>
  <c r="G41" i="1"/>
  <c r="G40" i="1"/>
  <c r="G39" i="1"/>
  <c r="G38" i="1"/>
  <c r="G37" i="1"/>
  <c r="F36" i="1"/>
  <c r="G36" i="1" s="1"/>
  <c r="E36" i="1"/>
  <c r="E44" i="1" s="1"/>
  <c r="G35" i="1"/>
  <c r="G34" i="1"/>
  <c r="G33" i="1"/>
  <c r="G32" i="1"/>
  <c r="G29" i="1"/>
  <c r="F29" i="1"/>
  <c r="E29" i="1"/>
  <c r="G28" i="1"/>
  <c r="G27" i="1"/>
  <c r="F26" i="1"/>
  <c r="F30" i="1" s="1"/>
  <c r="E26" i="1"/>
  <c r="G26" i="1" s="1"/>
  <c r="G25" i="1"/>
  <c r="G24" i="1"/>
  <c r="F23" i="1"/>
  <c r="F31" i="1" s="1"/>
  <c r="E23" i="1"/>
  <c r="G23" i="1" s="1"/>
  <c r="F22" i="1"/>
  <c r="E22" i="1"/>
  <c r="G22" i="1" s="1"/>
  <c r="G21" i="1"/>
  <c r="G20" i="1"/>
  <c r="G19" i="1"/>
  <c r="G18" i="1"/>
  <c r="G17" i="1"/>
  <c r="G16" i="1"/>
  <c r="G15" i="1"/>
  <c r="G14" i="1"/>
  <c r="G13" i="1"/>
  <c r="F12" i="1"/>
  <c r="E12" i="1"/>
  <c r="G12" i="1" s="1"/>
  <c r="G11" i="1"/>
  <c r="G10" i="1"/>
  <c r="G9" i="1"/>
  <c r="G8" i="1"/>
  <c r="G44" i="1" l="1"/>
  <c r="F45" i="1"/>
  <c r="F48" i="1" s="1"/>
  <c r="F50" i="1" s="1"/>
  <c r="F54" i="1" s="1"/>
  <c r="F44" i="1"/>
  <c r="E30" i="1"/>
  <c r="G30" i="1" s="1"/>
  <c r="E31" i="1" l="1"/>
  <c r="E45" i="1" l="1"/>
  <c r="G31" i="1"/>
  <c r="E48" i="1" l="1"/>
  <c r="G45" i="1"/>
  <c r="E50" i="1" l="1"/>
  <c r="G48" i="1"/>
  <c r="E54" i="1" l="1"/>
  <c r="G54" i="1" s="1"/>
  <c r="G50" i="1"/>
</calcChain>
</file>

<file path=xl/sharedStrings.xml><?xml version="1.0" encoding="utf-8"?>
<sst xmlns="http://schemas.openxmlformats.org/spreadsheetml/2006/main" count="64" uniqueCount="60">
  <si>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</si>
  <si>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</si>
  <si>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</si>
  <si>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</si>
  <si>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</si>
  <si>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</si>
  <si>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</si>
  <si>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</si>
  <si>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</si>
  <si>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</si>
  <si>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</si>
  <si>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</si>
  <si>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</si>
  <si>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</si>
  <si>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</si>
  <si>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</si>
  <si>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</si>
  <si>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</si>
  <si>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</si>
  <si>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</si>
  <si>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</si>
  <si>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</si>
  <si>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</si>
  <si>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</si>
  <si>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</si>
  <si>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</si>
  <si>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</si>
  <si>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</si>
  <si>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</si>
  <si>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</si>
  <si>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</si>
  <si>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</si>
  <si>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</si>
  <si>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</si>
  <si>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</si>
  <si>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</si>
  <si>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</si>
  <si>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</si>
  <si>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</si>
  <si>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</si>
  <si>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</si>
  <si>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</si>
  <si>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</si>
  <si>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</si>
  <si>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</si>
  <si>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</si>
  <si>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</si>
  <si>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</si>
  <si>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</si>
  <si>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</si>
  <si>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税引前当期活動増減差額（１１）＝（７）＋（１０）</t>
  </si>
  <si>
    <t>法人税、住民税及び事業税（１２）</t>
  </si>
  <si>
    <t>法人税等調整額（１３）</t>
  </si>
  <si>
    <t>当期活動増減差額（１４）＝（１１）－（１２）－（１３）</t>
  </si>
  <si>
    <t>前期繰越活動増減差額（１５）</t>
  </si>
  <si>
    <t>当期末繰越活動増減差額（１６）＝（１４）＋（１５）</t>
  </si>
  <si>
    <t>基本金取崩額（１７）</t>
  </si>
  <si>
    <t>その他の積立金取崩額（１８）</t>
  </si>
  <si>
    <t>その他の積立金積立額（１９）</t>
  </si>
  <si>
    <t>次期繰越活動増減差額（２０）＝（１６）＋（１７）＋（１８）－（１９）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</si>
</sst>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1" xfId="2" applyFont="1" applyBorder="1">
      <alignment horizontal="left" vertical="top"/>
    </xf>
    <xf numFmtId="0" fontId="7" fillId="0" borderId="12" xfId="2" applyFont="1" applyBorder="1" applyAlignment="1">
      <alignment vertical="center" textRotation="255"/>
    </xf>
  </cellXfs>
  <cellStyles count="3">
    <cellStyle name="標準" xfId="0" builtinId="0"/>
    <cellStyle name="標準 2" xfId="2" xr:uid="{FC33A6FF-89CF-4FEE-8B89-B69F7FFEBB06}"/>
    <cellStyle name="標準 3" xfId="1" xr:uid="{611110F9-51BD-40F3-821D-29C51A425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D455-D3AE-45DD-BA30-78F8C545953C}">
  <sheetPr>
    <pageSetUpPr fitToPage="1"/>
  </sheetPr>
  <dimension ref="B2:G54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54851381</v>
      </c>
      <c r="F8" s="13">
        <v>63259863</v>
      </c>
      <c r="G8" s="12">
        <f>E8-F8</f>
        <v>-8408482</v>
      </c>
    </row>
    <row r="9" spans="2:7" x14ac:dyDescent="0.4">
      <c r="B9" s="14"/>
      <c r="C9" s="14"/>
      <c r="D9" s="15" t="s">
        <v>11</v>
      </c>
      <c r="E9" s="16">
        <v>273962125</v>
      </c>
      <c r="F9" s="17">
        <v>248387056</v>
      </c>
      <c r="G9" s="16">
        <f t="shared" ref="G9:G54" si="0">E9-F9</f>
        <v>25575069</v>
      </c>
    </row>
    <row r="10" spans="2:7" x14ac:dyDescent="0.4">
      <c r="B10" s="14"/>
      <c r="C10" s="14"/>
      <c r="D10" s="15" t="s">
        <v>12</v>
      </c>
      <c r="E10" s="16">
        <v>0</v>
      </c>
      <c r="F10" s="17">
        <v>0</v>
      </c>
      <c r="G10" s="16">
        <f t="shared" si="0"/>
        <v>0</v>
      </c>
    </row>
    <row r="11" spans="2:7" x14ac:dyDescent="0.4">
      <c r="B11" s="14"/>
      <c r="C11" s="14"/>
      <c r="D11" s="15" t="s">
        <v>13</v>
      </c>
      <c r="E11" s="16">
        <v>0</v>
      </c>
      <c r="F11" s="18">
        <v>0</v>
      </c>
      <c r="G11" s="16">
        <f t="shared" si="0"/>
        <v>0</v>
      </c>
    </row>
    <row r="12" spans="2:7" x14ac:dyDescent="0.4">
      <c r="B12" s="14"/>
      <c r="C12" s="19"/>
      <c r="D12" s="20" t="s">
        <v>14</v>
      </c>
      <c r="E12" s="21">
        <f>+E8+E9+E10+E11</f>
        <v>328813506</v>
      </c>
      <c r="F12" s="22">
        <f>+F8+F9+F10+F11</f>
        <v>311646919</v>
      </c>
      <c r="G12" s="21">
        <f t="shared" si="0"/>
        <v>17166587</v>
      </c>
    </row>
    <row r="13" spans="2:7" x14ac:dyDescent="0.4">
      <c r="B13" s="14"/>
      <c r="C13" s="10" t="s">
        <v>15</v>
      </c>
      <c r="D13" s="15" t="s">
        <v>16</v>
      </c>
      <c r="E13" s="16">
        <v>197348885</v>
      </c>
      <c r="F13" s="13">
        <v>188298514</v>
      </c>
      <c r="G13" s="16">
        <f t="shared" si="0"/>
        <v>9050371</v>
      </c>
    </row>
    <row r="14" spans="2:7" x14ac:dyDescent="0.4">
      <c r="B14" s="14"/>
      <c r="C14" s="14"/>
      <c r="D14" s="15" t="s">
        <v>17</v>
      </c>
      <c r="E14" s="16">
        <v>28531976</v>
      </c>
      <c r="F14" s="17">
        <v>20863287</v>
      </c>
      <c r="G14" s="16">
        <f t="shared" si="0"/>
        <v>7668689</v>
      </c>
    </row>
    <row r="15" spans="2:7" x14ac:dyDescent="0.4">
      <c r="B15" s="14"/>
      <c r="C15" s="14"/>
      <c r="D15" s="15" t="s">
        <v>18</v>
      </c>
      <c r="E15" s="16">
        <v>24124777</v>
      </c>
      <c r="F15" s="17">
        <v>25906202</v>
      </c>
      <c r="G15" s="16">
        <f t="shared" si="0"/>
        <v>-1781425</v>
      </c>
    </row>
    <row r="16" spans="2:7" x14ac:dyDescent="0.4">
      <c r="B16" s="14"/>
      <c r="C16" s="14"/>
      <c r="D16" s="15" t="s">
        <v>19</v>
      </c>
      <c r="E16" s="16">
        <v>54851381</v>
      </c>
      <c r="F16" s="17">
        <v>63259863</v>
      </c>
      <c r="G16" s="16">
        <f t="shared" si="0"/>
        <v>-8408482</v>
      </c>
    </row>
    <row r="17" spans="2:7" x14ac:dyDescent="0.4">
      <c r="B17" s="14"/>
      <c r="C17" s="14"/>
      <c r="D17" s="15" t="s">
        <v>20</v>
      </c>
      <c r="E17" s="16">
        <v>25243822</v>
      </c>
      <c r="F17" s="17">
        <v>21952320</v>
      </c>
      <c r="G17" s="16">
        <f t="shared" si="0"/>
        <v>3291502</v>
      </c>
    </row>
    <row r="18" spans="2:7" x14ac:dyDescent="0.4">
      <c r="B18" s="14"/>
      <c r="C18" s="14"/>
      <c r="D18" s="15" t="s">
        <v>21</v>
      </c>
      <c r="E18" s="16">
        <v>-11761597</v>
      </c>
      <c r="F18" s="17">
        <v>-10364822</v>
      </c>
      <c r="G18" s="16">
        <f t="shared" si="0"/>
        <v>-1396775</v>
      </c>
    </row>
    <row r="19" spans="2:7" x14ac:dyDescent="0.4">
      <c r="B19" s="14"/>
      <c r="C19" s="14"/>
      <c r="D19" s="15" t="s">
        <v>22</v>
      </c>
      <c r="E19" s="16">
        <v>0</v>
      </c>
      <c r="F19" s="17">
        <v>0</v>
      </c>
      <c r="G19" s="16">
        <f t="shared" si="0"/>
        <v>0</v>
      </c>
    </row>
    <row r="20" spans="2:7" x14ac:dyDescent="0.4">
      <c r="B20" s="14"/>
      <c r="C20" s="14"/>
      <c r="D20" s="15" t="s">
        <v>23</v>
      </c>
      <c r="E20" s="16">
        <v>0</v>
      </c>
      <c r="F20" s="17">
        <v>0</v>
      </c>
      <c r="G20" s="16">
        <f t="shared" si="0"/>
        <v>0</v>
      </c>
    </row>
    <row r="21" spans="2:7" x14ac:dyDescent="0.4">
      <c r="B21" s="14"/>
      <c r="C21" s="14"/>
      <c r="D21" s="15" t="s">
        <v>24</v>
      </c>
      <c r="E21" s="16">
        <v>0</v>
      </c>
      <c r="F21" s="18">
        <v>0</v>
      </c>
      <c r="G21" s="16">
        <f t="shared" si="0"/>
        <v>0</v>
      </c>
    </row>
    <row r="22" spans="2:7" x14ac:dyDescent="0.4">
      <c r="B22" s="14"/>
      <c r="C22" s="19"/>
      <c r="D22" s="20" t="s">
        <v>25</v>
      </c>
      <c r="E22" s="21">
        <f>+E13+E14+E15+E16+E17+E18+E19+E20+E21</f>
        <v>318339244</v>
      </c>
      <c r="F22" s="22">
        <f>+F13+F14+F15+F16+F17+F18+F19+F20+F21</f>
        <v>309915364</v>
      </c>
      <c r="G22" s="21">
        <f t="shared" si="0"/>
        <v>8423880</v>
      </c>
    </row>
    <row r="23" spans="2:7" x14ac:dyDescent="0.4">
      <c r="B23" s="19"/>
      <c r="C23" s="23" t="s">
        <v>26</v>
      </c>
      <c r="D23" s="24"/>
      <c r="E23" s="25">
        <f xml:space="preserve"> +E12 - E22</f>
        <v>10474262</v>
      </c>
      <c r="F23" s="22">
        <f xml:space="preserve"> +F12 - F22</f>
        <v>1731555</v>
      </c>
      <c r="G23" s="25">
        <f t="shared" si="0"/>
        <v>8742707</v>
      </c>
    </row>
    <row r="24" spans="2:7" x14ac:dyDescent="0.4">
      <c r="B24" s="10" t="s">
        <v>27</v>
      </c>
      <c r="C24" s="10" t="s">
        <v>9</v>
      </c>
      <c r="D24" s="15" t="s">
        <v>28</v>
      </c>
      <c r="E24" s="16">
        <v>1896</v>
      </c>
      <c r="F24" s="13">
        <v>2121</v>
      </c>
      <c r="G24" s="16">
        <f t="shared" si="0"/>
        <v>-225</v>
      </c>
    </row>
    <row r="25" spans="2:7" x14ac:dyDescent="0.4">
      <c r="B25" s="14"/>
      <c r="C25" s="14"/>
      <c r="D25" s="15" t="s">
        <v>29</v>
      </c>
      <c r="E25" s="16">
        <v>1704926</v>
      </c>
      <c r="F25" s="18">
        <v>438548</v>
      </c>
      <c r="G25" s="16">
        <f t="shared" si="0"/>
        <v>1266378</v>
      </c>
    </row>
    <row r="26" spans="2:7" x14ac:dyDescent="0.4">
      <c r="B26" s="14"/>
      <c r="C26" s="19"/>
      <c r="D26" s="20" t="s">
        <v>30</v>
      </c>
      <c r="E26" s="21">
        <f>+E24+E25</f>
        <v>1706822</v>
      </c>
      <c r="F26" s="22">
        <f>+F24+F25</f>
        <v>440669</v>
      </c>
      <c r="G26" s="21">
        <f t="shared" si="0"/>
        <v>1266153</v>
      </c>
    </row>
    <row r="27" spans="2:7" x14ac:dyDescent="0.4">
      <c r="B27" s="14"/>
      <c r="C27" s="10" t="s">
        <v>15</v>
      </c>
      <c r="D27" s="15" t="s">
        <v>31</v>
      </c>
      <c r="E27" s="16">
        <v>582106</v>
      </c>
      <c r="F27" s="13">
        <v>546281</v>
      </c>
      <c r="G27" s="16">
        <f t="shared" si="0"/>
        <v>35825</v>
      </c>
    </row>
    <row r="28" spans="2:7" x14ac:dyDescent="0.4">
      <c r="B28" s="14"/>
      <c r="C28" s="14"/>
      <c r="D28" s="15" t="s">
        <v>32</v>
      </c>
      <c r="E28" s="16">
        <v>0</v>
      </c>
      <c r="F28" s="18">
        <v>0</v>
      </c>
      <c r="G28" s="16">
        <f t="shared" si="0"/>
        <v>0</v>
      </c>
    </row>
    <row r="29" spans="2:7" x14ac:dyDescent="0.4">
      <c r="B29" s="14"/>
      <c r="C29" s="19"/>
      <c r="D29" s="20" t="s">
        <v>33</v>
      </c>
      <c r="E29" s="21">
        <f>+E27+E28</f>
        <v>582106</v>
      </c>
      <c r="F29" s="22">
        <f>+F27+F28</f>
        <v>546281</v>
      </c>
      <c r="G29" s="21">
        <f t="shared" si="0"/>
        <v>35825</v>
      </c>
    </row>
    <row r="30" spans="2:7" x14ac:dyDescent="0.4">
      <c r="B30" s="19"/>
      <c r="C30" s="23" t="s">
        <v>34</v>
      </c>
      <c r="D30" s="26"/>
      <c r="E30" s="27">
        <f xml:space="preserve"> +E26 - E29</f>
        <v>1124716</v>
      </c>
      <c r="F30" s="22">
        <f xml:space="preserve"> +F26 - F29</f>
        <v>-105612</v>
      </c>
      <c r="G30" s="27">
        <f t="shared" si="0"/>
        <v>1230328</v>
      </c>
    </row>
    <row r="31" spans="2:7" x14ac:dyDescent="0.4">
      <c r="B31" s="23" t="s">
        <v>35</v>
      </c>
      <c r="C31" s="28"/>
      <c r="D31" s="24"/>
      <c r="E31" s="25">
        <f xml:space="preserve"> +E23 +E30</f>
        <v>11598978</v>
      </c>
      <c r="F31" s="22">
        <f xml:space="preserve"> +F23 +F30</f>
        <v>1625943</v>
      </c>
      <c r="G31" s="25">
        <f t="shared" si="0"/>
        <v>9973035</v>
      </c>
    </row>
    <row r="32" spans="2:7" x14ac:dyDescent="0.4">
      <c r="B32" s="10" t="s">
        <v>36</v>
      </c>
      <c r="C32" s="10" t="s">
        <v>9</v>
      </c>
      <c r="D32" s="15" t="s">
        <v>37</v>
      </c>
      <c r="E32" s="16">
        <v>2862000</v>
      </c>
      <c r="F32" s="13">
        <v>38937000</v>
      </c>
      <c r="G32" s="16">
        <f t="shared" si="0"/>
        <v>-36075000</v>
      </c>
    </row>
    <row r="33" spans="2:7" x14ac:dyDescent="0.4">
      <c r="B33" s="14"/>
      <c r="C33" s="14"/>
      <c r="D33" s="15" t="s">
        <v>38</v>
      </c>
      <c r="E33" s="16">
        <v>0</v>
      </c>
      <c r="F33" s="17">
        <v>0</v>
      </c>
      <c r="G33" s="16">
        <f t="shared" si="0"/>
        <v>0</v>
      </c>
    </row>
    <row r="34" spans="2:7" x14ac:dyDescent="0.4">
      <c r="B34" s="14"/>
      <c r="C34" s="14"/>
      <c r="D34" s="15" t="s">
        <v>39</v>
      </c>
      <c r="E34" s="16">
        <v>0</v>
      </c>
      <c r="F34" s="17">
        <v>156380</v>
      </c>
      <c r="G34" s="16">
        <f t="shared" si="0"/>
        <v>-156380</v>
      </c>
    </row>
    <row r="35" spans="2:7" x14ac:dyDescent="0.4">
      <c r="B35" s="14"/>
      <c r="C35" s="14"/>
      <c r="D35" s="15" t="s">
        <v>40</v>
      </c>
      <c r="E35" s="16">
        <v>0</v>
      </c>
      <c r="F35" s="18">
        <v>0</v>
      </c>
      <c r="G35" s="16">
        <f t="shared" si="0"/>
        <v>0</v>
      </c>
    </row>
    <row r="36" spans="2:7" x14ac:dyDescent="0.4">
      <c r="B36" s="14"/>
      <c r="C36" s="19"/>
      <c r="D36" s="20" t="s">
        <v>41</v>
      </c>
      <c r="E36" s="21">
        <f>+E32+E33+E34+E35</f>
        <v>2862000</v>
      </c>
      <c r="F36" s="22">
        <f>+F32+F33+F34+F35</f>
        <v>39093380</v>
      </c>
      <c r="G36" s="21">
        <f t="shared" si="0"/>
        <v>-36231380</v>
      </c>
    </row>
    <row r="37" spans="2:7" x14ac:dyDescent="0.4">
      <c r="B37" s="14"/>
      <c r="C37" s="10" t="s">
        <v>15</v>
      </c>
      <c r="D37" s="15" t="s">
        <v>42</v>
      </c>
      <c r="E37" s="16">
        <v>0</v>
      </c>
      <c r="F37" s="13">
        <v>0</v>
      </c>
      <c r="G37" s="16">
        <f t="shared" si="0"/>
        <v>0</v>
      </c>
    </row>
    <row r="38" spans="2:7" x14ac:dyDescent="0.4">
      <c r="B38" s="14"/>
      <c r="C38" s="14"/>
      <c r="D38" s="15" t="s">
        <v>43</v>
      </c>
      <c r="E38" s="16">
        <v>0</v>
      </c>
      <c r="F38" s="17">
        <v>0</v>
      </c>
      <c r="G38" s="16">
        <f t="shared" si="0"/>
        <v>0</v>
      </c>
    </row>
    <row r="39" spans="2:7" x14ac:dyDescent="0.4">
      <c r="B39" s="14"/>
      <c r="C39" s="14"/>
      <c r="D39" s="15" t="s">
        <v>44</v>
      </c>
      <c r="E39" s="16">
        <v>0</v>
      </c>
      <c r="F39" s="17">
        <v>0</v>
      </c>
      <c r="G39" s="16">
        <f t="shared" si="0"/>
        <v>0</v>
      </c>
    </row>
    <row r="40" spans="2:7" x14ac:dyDescent="0.4">
      <c r="B40" s="14"/>
      <c r="C40" s="14"/>
      <c r="D40" s="15" t="s">
        <v>45</v>
      </c>
      <c r="E40" s="16">
        <v>0</v>
      </c>
      <c r="F40" s="17">
        <v>0</v>
      </c>
      <c r="G40" s="16">
        <f t="shared" si="0"/>
        <v>0</v>
      </c>
    </row>
    <row r="41" spans="2:7" x14ac:dyDescent="0.4">
      <c r="B41" s="14"/>
      <c r="C41" s="14"/>
      <c r="D41" s="15" t="s">
        <v>46</v>
      </c>
      <c r="E41" s="16">
        <v>6447900</v>
      </c>
      <c r="F41" s="17">
        <v>36825000</v>
      </c>
      <c r="G41" s="16">
        <f t="shared" si="0"/>
        <v>-30377100</v>
      </c>
    </row>
    <row r="42" spans="2:7" x14ac:dyDescent="0.4">
      <c r="B42" s="14"/>
      <c r="C42" s="14"/>
      <c r="D42" s="15" t="s">
        <v>47</v>
      </c>
      <c r="E42" s="16">
        <v>0</v>
      </c>
      <c r="F42" s="18">
        <v>0</v>
      </c>
      <c r="G42" s="16">
        <f t="shared" si="0"/>
        <v>0</v>
      </c>
    </row>
    <row r="43" spans="2:7" x14ac:dyDescent="0.4">
      <c r="B43" s="14"/>
      <c r="C43" s="19"/>
      <c r="D43" s="20" t="s">
        <v>48</v>
      </c>
      <c r="E43" s="21">
        <f>+E37+E38+E39+E40+E41+E42</f>
        <v>6447900</v>
      </c>
      <c r="F43" s="22">
        <f>+F37+F38+F39+F40+F41+F42</f>
        <v>36825000</v>
      </c>
      <c r="G43" s="21">
        <f t="shared" si="0"/>
        <v>-30377100</v>
      </c>
    </row>
    <row r="44" spans="2:7" x14ac:dyDescent="0.4">
      <c r="B44" s="19"/>
      <c r="C44" s="29" t="s">
        <v>49</v>
      </c>
      <c r="D44" s="30"/>
      <c r="E44" s="31">
        <f xml:space="preserve"> +E36 - E43</f>
        <v>-3585900</v>
      </c>
      <c r="F44" s="22">
        <f xml:space="preserve"> +F36 - F43</f>
        <v>2268380</v>
      </c>
      <c r="G44" s="31">
        <f t="shared" si="0"/>
        <v>-5854280</v>
      </c>
    </row>
    <row r="45" spans="2:7" x14ac:dyDescent="0.4">
      <c r="B45" s="23" t="s">
        <v>50</v>
      </c>
      <c r="C45" s="32"/>
      <c r="D45" s="33"/>
      <c r="E45" s="34">
        <f xml:space="preserve"> +E31 +E44</f>
        <v>8013078</v>
      </c>
      <c r="F45" s="22">
        <f xml:space="preserve"> +F31 +F44</f>
        <v>3894323</v>
      </c>
      <c r="G45" s="34">
        <f t="shared" si="0"/>
        <v>4118755</v>
      </c>
    </row>
    <row r="46" spans="2:7" x14ac:dyDescent="0.4">
      <c r="B46" s="23" t="s">
        <v>51</v>
      </c>
      <c r="C46" s="32"/>
      <c r="D46" s="33"/>
      <c r="E46" s="34">
        <v>0</v>
      </c>
      <c r="F46" s="22">
        <v>0</v>
      </c>
      <c r="G46" s="34">
        <f t="shared" si="0"/>
        <v>0</v>
      </c>
    </row>
    <row r="47" spans="2:7" x14ac:dyDescent="0.4">
      <c r="B47" s="23" t="s">
        <v>52</v>
      </c>
      <c r="C47" s="32"/>
      <c r="D47" s="33"/>
      <c r="E47" s="34">
        <v>0</v>
      </c>
      <c r="F47" s="22">
        <v>0</v>
      </c>
      <c r="G47" s="34">
        <f t="shared" si="0"/>
        <v>0</v>
      </c>
    </row>
    <row r="48" spans="2:7" x14ac:dyDescent="0.4">
      <c r="B48" s="23" t="s">
        <v>53</v>
      </c>
      <c r="C48" s="32"/>
      <c r="D48" s="33"/>
      <c r="E48" s="34">
        <f xml:space="preserve"> +E45 -E46 - E47</f>
        <v>8013078</v>
      </c>
      <c r="F48" s="22">
        <f xml:space="preserve"> +F45 -F46 - F47</f>
        <v>3894323</v>
      </c>
      <c r="G48" s="34">
        <f t="shared" si="0"/>
        <v>4118755</v>
      </c>
    </row>
    <row r="49" spans="2:7" x14ac:dyDescent="0.4">
      <c r="B49" s="35"/>
      <c r="C49" s="32" t="s">
        <v>54</v>
      </c>
      <c r="D49" s="33"/>
      <c r="E49" s="34">
        <v>126950007</v>
      </c>
      <c r="F49" s="22">
        <v>123055684</v>
      </c>
      <c r="G49" s="34">
        <f t="shared" si="0"/>
        <v>3894323</v>
      </c>
    </row>
    <row r="50" spans="2:7" x14ac:dyDescent="0.4">
      <c r="B50" s="36"/>
      <c r="C50" s="32" t="s">
        <v>55</v>
      </c>
      <c r="D50" s="33"/>
      <c r="E50" s="34">
        <f xml:space="preserve"> +E48 +E49</f>
        <v>134963085</v>
      </c>
      <c r="F50" s="22">
        <f xml:space="preserve"> +F48 +F49</f>
        <v>126950007</v>
      </c>
      <c r="G50" s="34">
        <f t="shared" si="0"/>
        <v>8013078</v>
      </c>
    </row>
    <row r="51" spans="2:7" x14ac:dyDescent="0.4">
      <c r="B51" s="35"/>
      <c r="C51" s="32" t="s">
        <v>56</v>
      </c>
      <c r="D51" s="33"/>
      <c r="E51" s="34">
        <v>0</v>
      </c>
      <c r="F51" s="22">
        <v>0</v>
      </c>
      <c r="G51" s="34">
        <f t="shared" si="0"/>
        <v>0</v>
      </c>
    </row>
    <row r="52" spans="2:7" x14ac:dyDescent="0.4">
      <c r="B52" s="35"/>
      <c r="C52" s="32" t="s">
        <v>57</v>
      </c>
      <c r="D52" s="33"/>
      <c r="E52" s="34">
        <v>0</v>
      </c>
      <c r="F52" s="22">
        <v>0</v>
      </c>
      <c r="G52" s="34">
        <f t="shared" si="0"/>
        <v>0</v>
      </c>
    </row>
    <row r="53" spans="2:7" x14ac:dyDescent="0.4">
      <c r="B53" s="35"/>
      <c r="C53" s="32" t="s">
        <v>58</v>
      </c>
      <c r="D53" s="33"/>
      <c r="E53" s="34">
        <v>3000000</v>
      </c>
      <c r="F53" s="22">
        <v>0</v>
      </c>
      <c r="G53" s="34">
        <f t="shared" si="0"/>
        <v>3000000</v>
      </c>
    </row>
    <row r="54" spans="2:7" x14ac:dyDescent="0.4">
      <c r="B54" s="37"/>
      <c r="C54" s="32" t="s">
        <v>59</v>
      </c>
      <c r="D54" s="33"/>
      <c r="E54" s="34">
        <f xml:space="preserve"> +E50 +E51 +E52 - E53</f>
        <v>131963085</v>
      </c>
      <c r="F54" s="22">
        <f xml:space="preserve"> +F50 +F51 +F52 - F53</f>
        <v>126950007</v>
      </c>
      <c r="G54" s="34">
        <f t="shared" si="0"/>
        <v>5013078</v>
      </c>
    </row>
  </sheetData>
  <mergeCells count="12">
    <mergeCell ref="B24:B30"/>
    <mergeCell ref="C24:C26"/>
    <mergeCell ref="C27:C29"/>
    <mergeCell ref="B32:B44"/>
    <mergeCell ref="C32:C36"/>
    <mergeCell ref="C37:C43"/>
    <mergeCell ref="B3:G3"/>
    <mergeCell ref="B5:G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  <headerFooter>
    <oddHeader>&amp;L社会福祉法人Ｍネット東遠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oasisu01</dc:creator>
  <cp:lastModifiedBy>oasisu01</cp:lastModifiedBy>
  <dcterms:created xsi:type="dcterms:W3CDTF">2021-06-23T02:23:15Z</dcterms:created>
  <dcterms:modified xsi:type="dcterms:W3CDTF">2021-06-23T02:23:16Z</dcterms:modified>
</cp:coreProperties>
</file>